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M\Desktop\"/>
    </mc:Choice>
  </mc:AlternateContent>
  <xr:revisionPtr revIDLastSave="0" documentId="13_ncr:1_{0E06B64C-0F18-4CD9-8055-AB72B0C62A1C}" xr6:coauthVersionLast="43" xr6:coauthVersionMax="43" xr10:uidLastSave="{00000000-0000-0000-0000-000000000000}"/>
  <bookViews>
    <workbookView xWindow="-120" yWindow="-120" windowWidth="24240" windowHeight="13140" xr2:uid="{00000000-000D-0000-FFFF-FFFF00000000}"/>
  </bookViews>
  <sheets>
    <sheet name="Sayfa1" sheetId="2" r:id="rId1"/>
  </sheets>
  <definedNames>
    <definedName name="_xlnm.Print_Area" localSheetId="0">Sayfa1!$A$1:$K$44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2" l="1"/>
  <c r="B36" i="2" l="1"/>
  <c r="M34" i="2" l="1"/>
  <c r="M33" i="2"/>
  <c r="M32" i="2"/>
  <c r="M31" i="2"/>
  <c r="M30" i="2"/>
  <c r="M29" i="2"/>
  <c r="M28" i="2"/>
  <c r="M24" i="2"/>
  <c r="M23" i="2"/>
  <c r="M19" i="2"/>
  <c r="M18" i="2"/>
  <c r="M17" i="2"/>
  <c r="M16" i="2"/>
  <c r="M15" i="2"/>
  <c r="M14" i="2"/>
  <c r="M13" i="2"/>
  <c r="M12" i="2"/>
  <c r="M11" i="2"/>
  <c r="M5" i="2"/>
  <c r="M4" i="2"/>
  <c r="N43" i="2"/>
  <c r="O43" i="2" s="1"/>
  <c r="O42" i="2" l="1"/>
  <c r="D42" i="2" s="1"/>
  <c r="O41" i="2"/>
  <c r="D41" i="2" s="1"/>
  <c r="I41" i="2" l="1"/>
  <c r="E41" i="2"/>
  <c r="E42" i="2"/>
  <c r="I42" i="2"/>
  <c r="J42" i="2" l="1"/>
  <c r="E43" i="2"/>
  <c r="I24" i="2"/>
  <c r="D43" i="2" l="1"/>
  <c r="J41" i="2"/>
  <c r="J34" i="2"/>
  <c r="I30" i="2"/>
  <c r="J13" i="2"/>
  <c r="J15" i="2" s="1"/>
  <c r="J16" i="2" s="1"/>
  <c r="I43" i="2" l="1"/>
  <c r="J43" i="2" s="1"/>
  <c r="I22" i="2"/>
  <c r="I15" i="2" l="1"/>
  <c r="I16" i="2" s="1"/>
  <c r="I19" i="2"/>
  <c r="J33" i="2" l="1"/>
  <c r="I33" i="2"/>
  <c r="F42" i="2"/>
  <c r="F43" i="2"/>
  <c r="F41" i="2"/>
  <c r="I18" i="2"/>
</calcChain>
</file>

<file path=xl/sharedStrings.xml><?xml version="1.0" encoding="utf-8"?>
<sst xmlns="http://schemas.openxmlformats.org/spreadsheetml/2006/main" count="99" uniqueCount="94">
  <si>
    <t>Ödenmiş/Çıkarılmış Sermaye</t>
  </si>
  <si>
    <t>2.</t>
  </si>
  <si>
    <t xml:space="preserve">Genel Kanuni Yedek Akçe (Yasal Kayıtlara Göre) </t>
  </si>
  <si>
    <t>8.</t>
  </si>
  <si>
    <t>10.</t>
  </si>
  <si>
    <t>12.</t>
  </si>
  <si>
    <t>13.</t>
  </si>
  <si>
    <t>20.</t>
  </si>
  <si>
    <t xml:space="preserve">Dönem Kârı </t>
  </si>
  <si>
    <t xml:space="preserve">Vergiler ( - ) </t>
  </si>
  <si>
    <t xml:space="preserve">Net Dönem Kârı ( = ) </t>
  </si>
  <si>
    <t xml:space="preserve">Geçmiş Yıllar Zararları ( - ) </t>
  </si>
  <si>
    <t xml:space="preserve">Genel Kanuni Yedek Akçe ( - ) </t>
  </si>
  <si>
    <t xml:space="preserve">Yıl İçinde Yapılan Bağışlar ( + ) </t>
  </si>
  <si>
    <t xml:space="preserve">Ortaklara Birinci Kâr Payı </t>
  </si>
  <si>
    <t xml:space="preserve">İmtiyazlı Pay Sahiplerine Dağıtılan Kâr Payı </t>
  </si>
  <si>
    <t>Dağıtılan Diğer Kâr Payı</t>
  </si>
  <si>
    <t xml:space="preserve">İntifa Senedi Sahiplerine Dağıtılan Kâr Payı </t>
  </si>
  <si>
    <t xml:space="preserve">Ortaklara İkinci Kâr Payı </t>
  </si>
  <si>
    <t>Genel Kanuni Yedek Akçe</t>
  </si>
  <si>
    <t xml:space="preserve">Statü Yedekleri </t>
  </si>
  <si>
    <t xml:space="preserve">Özel Yedekler </t>
  </si>
  <si>
    <t>OLAĞANÜSTÜ YEDEK</t>
  </si>
  <si>
    <t>Dağıtılması Öngörülen Diğer Kaynaklar</t>
  </si>
  <si>
    <t>- Nakit</t>
  </si>
  <si>
    <t>- Bedelsiz</t>
  </si>
  <si>
    <t>- Toplam</t>
  </si>
  <si>
    <t>Bağışlar Eklenmiş Net Dağıtılabilir Dönem Kârı</t>
  </si>
  <si>
    <t>NET DAĞITILABİLİR DÖNEM KÂRI (=)</t>
  </si>
  <si>
    <t>-  Çalışanlara</t>
  </si>
  <si>
    <t xml:space="preserve">- Yönetim Kurulu Üyelerine, </t>
  </si>
  <si>
    <t>-  Pay Sahibi Dışındaki  Kişilere</t>
  </si>
  <si>
    <t>SPK’ya Göre</t>
  </si>
  <si>
    <t>A</t>
  </si>
  <si>
    <t>B</t>
  </si>
  <si>
    <t>Net</t>
  </si>
  <si>
    <t>Grubu</t>
  </si>
  <si>
    <t>Toplam Dağıtılan Kâr Payı</t>
  </si>
  <si>
    <t>Toplam Dağıtılan Kâr Payı / Net Dağıtılabilir Dönem Kârı</t>
  </si>
  <si>
    <t>1 TL Nominal Değerli Paya İsabet Eden Kâr Payı</t>
  </si>
  <si>
    <t>Nakit (TL)</t>
  </si>
  <si>
    <t>Bedelsiz (TL)</t>
  </si>
  <si>
    <t>Oranı (%)</t>
  </si>
  <si>
    <t>Tutarı (TL)</t>
  </si>
  <si>
    <t>Toplam</t>
  </si>
  <si>
    <t>... A.Ş</t>
  </si>
  <si>
    <t>20... Yılı Kâr Payı Dağıtım Tablosu (TL)</t>
  </si>
  <si>
    <t>20... Yılı Kâr Payı Oranları Tablosu</t>
  </si>
  <si>
    <t>Bu alana ortaklığın ödenmiş/çıkarılmış sermayesi yazılacaktır.</t>
  </si>
  <si>
    <t>Bu alana son yıllık finansal tablo dönemi itibarıyla yasal kayıtlarda bulunan genel kanuni yedek akçe tutarı yazılacaktır. </t>
  </si>
  <si>
    <t>Bu alanlara, Sermaye Piyasası Kurulu’na (SPK) göre bireysel finansal tablo hazırlayan ortaklıkların vergi öncesi dönem kârı tutarını, konsolide finansal tablo hazırlayan ortaklıkların ise vergi öncesi konsolide dönem kârı tutarını yazmaları gerekmektedir. Vergi öncesi kârın hesaplanmasında sürdürülen ve durdurulan faaliyetlerden elde edilen kâr/zarar tutarlarının toplamı dikkate alınır. Ayrıca, yasal kayıtlara göre hazırlanan finansal tablolarda yer alan vergi öncesi dönem kârları da “Yasal Kayıtlara (YK) Göre” alanına yazılacaktır.</t>
  </si>
  <si>
    <t>SPK’ya göre olan kısımda, SPK’ya göre hazırlanan kâr zarar ve diğer kapsamlı gelir tablosuna yansıtılan sürdürülen faaliyetlerin ve durdurulan faaliyetlerin vergi gelir/giderlerinin toplam tutarı; yasal kayıtlara göre olan kısımda ise yasal kayıtlardaki “vergiler” tutarı yazılacaktır. </t>
  </si>
  <si>
    <t>SPK’ya göre olan kısımda, SPK’ya göre dönem kârından SPK’ya göre vergilerin düşülmesi suretiyle bulunan tutardır. Yasal kayıtlara göre olan kısımda, yasal kayıtlara göre dönem kârından yasal kayıtlara göre vergilerin düşülmesi suretiyle bulunan tutardır. Ancak konsolide finansal tablo hazırlayanlar için bu alana ana ortaklığa ait konsolide net dönem kârı yazılır. </t>
  </si>
  <si>
    <t>Yasal kayıtlara göre olan kısımda, yasal kayıtlara göre geçmiş yıllar zararları yazılacaktır. SPK’ya göre olan bölümde ise Tebliğin 11 inci maddesinin birinci fıkrası uyarınca ortaklıkların geçmiş yıllar zararlarının; geçmiş yıllar kârları, paylara ilişkin primler dahil genel kanuni yedek akçe, sermaye hariç özkaynak kalemlerinin enflasyon muhasebesine göre düzeltilmesinden kaynaklanan tutarların toplamını aşan kısmı yazılır. </t>
  </si>
  <si>
    <t>Bu tutarın matrahı, yasal kayıtlarda yer alan net dönem kârından varsa yasal kayıtlara göre geçmiş yıllar zararlarının düşülmesi suretiyle bulunur ve TTK’nın 519 uncu maddesinin birinci fıkrası çerçevesinde bu matrahın %5’i alınarak hesaplanır.  TTK’nın 519 uncu maddesinin birinci fıkrası uyarınca, ödenmiş/çıkarılmış sermayenin beşte birini buluncaya kadar genel kanuni yedek akçe ayrılması zorunludur.</t>
  </si>
  <si>
    <t>Net dağıtılabilir dönem kârına, net dönem kârından varsa geçmiş yıllar zararlarının ve yukarıda (7) numaralı maddede belirtilen genel kanuni yedek akçenin düşülmesi suretiyle ulaşılır. 5520 sayılı Kurumlar Vergisi Kanunu’nun 5/e maddesi uyarınca, kurumların en az iki tam yıl süreyle aktiflerinde yer alan taşınmazlar ve iştirak hisseleri ile aynı süreyle sahip oldukları kurucu senetleri, intifa senetleri ve rüçhan haklarının satışından doğan kazançlarının özel bir fon hesabında tutulmasına karar verilen kısmın; kârın sermayeye ilavesine ilişkin kararın bulunmaması halinde, kâr dağıtımında bir indirim kalemi olarak dikkate alınması mümkün değildir. </t>
  </si>
  <si>
    <t>Yıl içinde ortaklık tarafından yapılan bağışların toplam tutarı bu alana yazılır. </t>
  </si>
  <si>
    <t>Yıl içinde bağış yapıldı ise, bağış tutarı net dağıtılabilir dönem kârına eklendikten sonra birinci kâr payı hesaplanır. Burada bağış tutarının net dağıtılabilir dönem kârına eklenmesi işleminde amaç, bağış yapılan tutarın net dağıtılabilir dönem kârını ve dolayısıyla birinci kâr payı tutarını azaltıcı etkisinin giderilmesidir. </t>
  </si>
  <si>
    <t>Bağışlar eklenmiş net dağıtılabilir dönem kârı üzerinden kâr dağıtım politikasında belirlenen oran dikkate alınarak imtiyazsız pay sahiplerine dağıtılacak birinci kâr payı hesaplanır. Bu oran payları borsada işlem görmeyen ortaklıklar için Tebliğin 7 nci maddesinin birinci fıkrası uyarınca yüzde yirmiden az olamaz. Bu tutar, 8 numaralı maddede yer alan yasal kayıtlara göre net dağıtılabilir dönem kârı tutarı ile karşılaştırılmalıdır. (Bkz. Örnek Kâr Dağıtım Tablosu). Birinci kâr payı tutarının tamamı, yasal kayıtlarda yer alan net dağıtılabilir dönem kârından (8 nolu yasal kayıt bölümü) karşılanabildiği sürece; Sermaye Piyasası Mevzuatı uyarınca hazırlanan finansal tablolara göre bulunan bağışlar eklenmiş net dağıtılabilir dönem kârı üzerinden birinci kâr payı dağıtılır. Ancak genel kurul tarafından, yasal kayıtlarda yer alan net dağıtılabilir dönem karından daha fazla kâr payı dağıtılmasına karar verilmesi halinde; olağanüstü yedek akçeler, geçmiş yıl kârları gibi yasal kayıtlarda yer alan ve kâr dağıtımına konu edilebilecek diğer kaynakların da kâr dağıtımında kullanılmasına karar verilmesi gerekir. Burada, dağıtımına karar verilecek tutarın, ortaklıkların yasal kayıtlarında bulunan geçmiş yıl zararlarının düşülmesinden sonra kalan dönem kârı ve kâr dağıtımına konu edilebilecek diğer kaynakların toplam tutarı ile karşılanabilir olmasına dikkat edilmelidir. Hesaplamalar sonucunda bulunan birinci kâr payı tutarının ne kadarının nakit, ne kadarının ise pay olarak dağıtılacağı yine bu bölümde belirtilecektir. Katılma intifa senetleri (KİS) sahiplerine kârdan pay verilmesi durumunda, KİS sahiplerine verilen kâr payları bu satırdan sonra gelmek üzere ayrı bir satırda gösterilir. </t>
  </si>
  <si>
    <t>Esas sözleşme hükmüne dayanılarak genel kurul kararı ile imtiyazlı pay sahiplerine dağıtılması öngörülen/karar verilen tutar bu alana yazılır. </t>
  </si>
  <si>
    <t>Esas sözleşme hükmüne dayanılarak genel kurul kararı ile yönetim kurulu üyeleri, çalışanlar ve pay sahibi dışındaki kişilere dağıtılması öngörülen/karar verilen tutar bu alana yazılır. Tahvillere kârdan pay verilmesi durumunda, dağıtım tutarı bu satırda gösterilerek tablonun altında konuya ilişkin olarak açıklama yapılır. </t>
  </si>
  <si>
    <t>Ortaklığın kurucu ve adi intifa senedi bulunması durumunda, esas sözleşme uyarınca bu paylara dağıtılması öngörülen/kararlaştırılan tutar bu alana yazılır. </t>
  </si>
  <si>
    <t>Esas sözleşmeyle ya da genel kurul kararı ile ortaklara dağıtılması öngörülen/karar verilen ikinci kâr payı tutarı bu alana yazılır. </t>
  </si>
  <si>
    <t>TTK’nın 519 uncu maddesinin ikinci fıkrasının (c) bendi kapsamında bu tutarın matrahı, pay sahipleriyle kâra iştirak eden diğer kimselere dağıtılacak tüm kâr payı tutarlarının toplamından ortaklığın ödenmiş/çıkarılmış sermayesinin yüzde beşi düşüldükten sonra bulunan tutardır. Bu matrahın onda biri, genel kanuni yedek akçe olarak hesaplanıp ayrılır. TTK’nın 519 uncu maddesinin birinci fıkrasında yer alan ödenmiş/çıkarılmış sermayenin beşte birine ilişkin üst sınır sadece yukarıda (7) numaralı maddede belirtilen genel kanuni yedek akçe için geçerli olup, söz konusu yasal sınırın aşıldığı durumda dahi bu maddede belirtilen genel kanuni yedek akçe ayırmaya devam edilecektir. Holdingler için bu fıkra hükmü uygulanmaz. Öte yandan, net dağıtılabilir dönem kârının tamamının dağıtılmasına karar verilmesi durumunda; sadece bu durumla sınırlı olmak üzere, bu maddede belirtilen genel kanuni yedek akçe, net dağıtılabilir dönem kârından ödenmiş/çıkarılmış sermayenin yüzde beşi düşüldükten sonra bulunan tutarın (1/11)’i oranında ayrılır. Kâr payının sermayeye ilave edilmek suretiyle pay olarak dağıtılması durumunda, bu maddede belirtilen genel kanuni yedek akçenin ayrılmasına gerek yoktur. </t>
  </si>
  <si>
    <t>Esas sözleşme hükümleri uyarınca ayrılması öngörülen yedek akçe tutarı bu alana yazılır. </t>
  </si>
  <si>
    <t>Ayrılması öngörülen diğer yedek tutarları bu alana yazılır. </t>
  </si>
  <si>
    <t>Bu alana yukarıdaki tabloya göre hesaplanan tutar yazılır.</t>
  </si>
  <si>
    <t>Bu alana dönem kârı dışında, geçmiş yıl kârı, olağanüstü yedekler ile TTK ve esas sözleşme uyarınca dağıtılabilir diğer yedeklerden dağıtılması öngörülen/kararlaştırılan tutarlar yazılacaktır. Bu madde uyarınca dağıtılacak tutarlar yukarıda (6) numaralı bölümde geçmiş yıllar zararlarının hesabında dikkate alınmaz. Dağıtılacak kâr payı, net dönem kârından ve serbest yedek akçelerden (genel kanuni yedek akçelerin ödenmiş/çıkarılmış sermayenin yarısını aşan kısmı ile TTK ve esas sözleşme gereği ayrılanlar dışında genel kurulca ayrılmasına karar verilen yedek akçeler) dağıtılabilecektir. Bu kapsamda, bu alana dönem kârı dışında, önceki dönemlerde elde edilmiş kârlardan dağıtılmayan kısımlar, kâr dağıtımına istikrar kazandırma amacıyla ayrılan yedek akçeler, belli bir amaca tahsis edilmemiş yedek akçeler ile ihtiyari yedek akçelerden dağıtılması mümkün olan kısımlardan dağıtılması öngörülen/kararlaştırılan tutarlar yazılacaktır.</t>
  </si>
  <si>
    <t>Sermaye Yapısı</t>
  </si>
  <si>
    <t>Nominal TL</t>
  </si>
  <si>
    <t>Yüzde</t>
  </si>
  <si>
    <t>Esas sözleşme uyarınca kâr dağıtımında imtiyaz var ise söz konusu imtiyaza ilişkin bilgi: Yoktur.</t>
  </si>
  <si>
    <t>Yasal Kayıtlara Göre</t>
  </si>
  <si>
    <t>Açıklamalar</t>
  </si>
  <si>
    <t>1.</t>
  </si>
  <si>
    <t>3.</t>
  </si>
  <si>
    <t>4.</t>
  </si>
  <si>
    <t>5.</t>
  </si>
  <si>
    <t>6.</t>
  </si>
  <si>
    <t>7.</t>
  </si>
  <si>
    <t>9.</t>
  </si>
  <si>
    <t>11.</t>
  </si>
  <si>
    <t>14.</t>
  </si>
  <si>
    <t>15.</t>
  </si>
  <si>
    <t>16.</t>
  </si>
  <si>
    <t>17.</t>
  </si>
  <si>
    <t>18.</t>
  </si>
  <si>
    <t>19.</t>
  </si>
  <si>
    <t>(3-4)</t>
  </si>
  <si>
    <t>((5YK-6YK)*0,05)</t>
  </si>
  <si>
    <t>(5-6-7)</t>
  </si>
  <si>
    <t>(8+9)</t>
  </si>
  <si>
    <t>((11+12+13+14+15
+20)-(G4*0,05))/10</t>
  </si>
  <si>
    <t>5-(6+7+11+12+13+14
+15+16+17+18)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</si>
</sst>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8"/>
      <color theme="1"/>
      <name val="Arial"/>
      <family val="2"/>
      <charset val="162"/>
    </font>
    <font>
      <sz val="8"/>
      <color theme="1"/>
      <name val="Arial"/>
      <family val="2"/>
      <charset val="162"/>
    </font>
    <font>
      <sz val="10"/>
      <color theme="1"/>
      <name val="Calibri"/>
      <family val="2"/>
      <charset val="162"/>
      <scheme val="minor"/>
    </font>
    <font>
      <b/>
      <sz val="10"/>
      <color theme="1"/>
      <name val="Calibri"/>
      <family val="2"/>
      <charset val="162"/>
      <scheme val="minor"/>
    </font>
    <font>
      <sz val="10"/>
      <color theme="0" tint="-0.34998626667073579"/>
      <name val="Calibri"/>
      <family val="2"/>
      <charset val="162"/>
      <scheme val="minor"/>
    </font>
    <font>
      <sz val="10"/>
      <color rgb="FFFF0000"/>
      <name val="Calibri"/>
      <family val="2"/>
      <charset val="162"/>
      <scheme val="minor"/>
    </font>
    <font>
      <sz val="8"/>
      <color theme="1"/>
      <name val="Calibri"/>
      <family val="2"/>
      <charset val="162"/>
      <scheme val="minor"/>
    </font>
    <font>
      <sz val="10"/>
      <name val="Calibri"/>
      <family val="2"/>
      <charset val="162"/>
      <scheme val="minor"/>
    </font>
    <font>
      <b/>
      <sz val="10"/>
      <color theme="0" tint="-0.499984740745262"/>
      <name val="Calibri"/>
      <family val="2"/>
      <charset val="162"/>
      <scheme val="minor"/>
    </font>
    <font>
      <sz val="10"/>
      <color theme="0" tint="-0.499984740745262"/>
      <name val="Calibri"/>
      <family val="2"/>
      <charset val="162"/>
      <scheme val="minor"/>
    </font>
    <font>
      <u/>
      <sz val="10"/>
      <name val="Calibri"/>
      <family val="2"/>
      <charset val="162"/>
      <scheme val="minor"/>
    </font>
    <font>
      <b/>
      <sz val="10"/>
      <name val="Calibri"/>
      <family val="2"/>
      <charset val="162"/>
      <scheme val="minor"/>
    </font>
    <font>
      <b/>
      <sz val="10"/>
      <color rgb="FFA50021"/>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2"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horizontal="right" vertical="center"/>
    </xf>
    <xf numFmtId="0" fontId="2" fillId="0" borderId="3" xfId="0" applyFont="1" applyBorder="1" applyAlignment="1" applyProtection="1">
      <alignment vertical="center"/>
    </xf>
    <xf numFmtId="3" fontId="2" fillId="0" borderId="4" xfId="0" applyNumberFormat="1" applyFont="1" applyBorder="1" applyAlignment="1" applyProtection="1">
      <alignment horizontal="left" vertical="center"/>
    </xf>
    <xf numFmtId="3" fontId="2" fillId="0" borderId="0" xfId="0" applyNumberFormat="1" applyFont="1" applyAlignment="1" applyProtection="1">
      <alignment horizontal="right" vertical="center"/>
    </xf>
    <xf numFmtId="0" fontId="2" fillId="0" borderId="0" xfId="0" applyFont="1" applyAlignment="1" applyProtection="1">
      <alignment vertical="center" wrapText="1"/>
    </xf>
    <xf numFmtId="0" fontId="2" fillId="0" borderId="5" xfId="0" applyFont="1" applyBorder="1" applyAlignment="1" applyProtection="1">
      <alignment vertical="center" wrapText="1"/>
    </xf>
    <xf numFmtId="3" fontId="2" fillId="0" borderId="5" xfId="0" applyNumberFormat="1" applyFont="1" applyBorder="1" applyAlignment="1" applyProtection="1">
      <alignment horizontal="right" vertical="center" wrapText="1"/>
    </xf>
    <xf numFmtId="0" fontId="2" fillId="0" borderId="6" xfId="0" applyFont="1" applyBorder="1" applyAlignment="1" applyProtection="1">
      <alignment vertical="center"/>
    </xf>
    <xf numFmtId="0" fontId="2" fillId="0" borderId="8" xfId="0" applyFont="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vertical="center"/>
    </xf>
    <xf numFmtId="0" fontId="8" fillId="0" borderId="0" xfId="0" applyFont="1" applyAlignment="1" applyProtection="1">
      <alignment horizontal="left" vertical="center"/>
    </xf>
    <xf numFmtId="0" fontId="2" fillId="2" borderId="2" xfId="0" applyFont="1" applyFill="1" applyBorder="1" applyAlignment="1" applyProtection="1">
      <alignment horizontal="center" vertical="center"/>
    </xf>
    <xf numFmtId="0" fontId="2" fillId="0" borderId="1" xfId="0" applyFont="1" applyBorder="1" applyAlignment="1" applyProtection="1"/>
    <xf numFmtId="0" fontId="2" fillId="0" borderId="1" xfId="0" applyFont="1" applyBorder="1" applyAlignment="1" applyProtection="1">
      <alignment horizontal="right"/>
    </xf>
    <xf numFmtId="0" fontId="7" fillId="0" borderId="1" xfId="0" applyFont="1" applyBorder="1" applyAlignment="1" applyProtection="1">
      <alignment horizontal="right"/>
    </xf>
    <xf numFmtId="0" fontId="2" fillId="0" borderId="2" xfId="0" applyFont="1" applyBorder="1" applyAlignment="1" applyProtection="1">
      <alignment vertical="center"/>
    </xf>
    <xf numFmtId="4" fontId="2" fillId="0" borderId="2" xfId="0" applyNumberFormat="1" applyFont="1" applyBorder="1" applyAlignment="1" applyProtection="1">
      <alignment horizontal="center" vertical="center"/>
    </xf>
    <xf numFmtId="164" fontId="2" fillId="0" borderId="2" xfId="1" applyNumberFormat="1" applyFont="1" applyBorder="1" applyAlignment="1" applyProtection="1">
      <alignment horizontal="center" vertical="center"/>
    </xf>
    <xf numFmtId="9" fontId="7" fillId="0" borderId="0" xfId="1" applyFont="1" applyAlignment="1" applyProtection="1">
      <alignment horizontal="right" vertical="center"/>
    </xf>
    <xf numFmtId="0" fontId="2" fillId="0" borderId="2" xfId="0" applyFont="1" applyFill="1" applyBorder="1" applyAlignment="1" applyProtection="1">
      <alignment vertical="center"/>
    </xf>
    <xf numFmtId="0" fontId="2" fillId="0" borderId="1" xfId="0" applyFont="1" applyBorder="1" applyAlignment="1" applyProtection="1">
      <alignment vertical="center"/>
    </xf>
    <xf numFmtId="9" fontId="7" fillId="0" borderId="1" xfId="1" applyFont="1" applyBorder="1" applyAlignment="1" applyProtection="1">
      <alignment horizontal="right" vertical="center"/>
    </xf>
    <xf numFmtId="0" fontId="9" fillId="0" borderId="0" xfId="0" applyFont="1" applyAlignment="1" applyProtection="1">
      <alignment horizontal="left" vertical="center"/>
    </xf>
    <xf numFmtId="0" fontId="7" fillId="0" borderId="0" xfId="0" applyFont="1" applyAlignment="1" applyProtection="1">
      <alignment vertical="center"/>
    </xf>
    <xf numFmtId="0" fontId="7" fillId="0" borderId="0" xfId="0" applyFont="1" applyAlignment="1" applyProtection="1">
      <alignment horizontal="left" vertical="center"/>
    </xf>
    <xf numFmtId="0" fontId="10" fillId="0" borderId="0" xfId="0" applyFont="1" applyBorder="1" applyAlignment="1" applyProtection="1">
      <alignment horizontal="left" vertical="center"/>
    </xf>
    <xf numFmtId="0" fontId="7" fillId="0" borderId="0" xfId="0" applyFont="1" applyAlignment="1" applyProtection="1">
      <alignment vertical="center" wrapText="1"/>
    </xf>
    <xf numFmtId="3" fontId="7" fillId="0" borderId="0" xfId="0" applyNumberFormat="1" applyFont="1" applyAlignment="1" applyProtection="1">
      <alignment vertical="center"/>
    </xf>
    <xf numFmtId="0" fontId="7" fillId="0" borderId="0" xfId="0" applyFont="1" applyAlignment="1" applyProtection="1">
      <alignment horizontal="center" vertical="center"/>
    </xf>
    <xf numFmtId="0" fontId="11" fillId="0" borderId="0" xfId="0" applyFont="1" applyAlignment="1" applyProtection="1">
      <alignment horizontal="center" vertical="center"/>
    </xf>
    <xf numFmtId="0" fontId="7" fillId="0" borderId="0" xfId="0" applyFont="1" applyAlignment="1" applyProtection="1">
      <alignment horizontal="right" vertical="center"/>
    </xf>
    <xf numFmtId="0" fontId="7" fillId="0" borderId="0" xfId="0" applyFont="1" applyAlignment="1" applyProtection="1">
      <alignment horizontal="right" vertical="center" wrapText="1"/>
    </xf>
    <xf numFmtId="0" fontId="12" fillId="0" borderId="0" xfId="0" applyFont="1" applyAlignment="1" applyProtection="1">
      <alignment vertical="center"/>
    </xf>
    <xf numFmtId="4" fontId="5" fillId="0" borderId="2" xfId="0" applyNumberFormat="1" applyFont="1" applyBorder="1" applyAlignment="1" applyProtection="1">
      <alignment horizontal="right" vertical="center"/>
    </xf>
    <xf numFmtId="4" fontId="2" fillId="0" borderId="2" xfId="0" applyNumberFormat="1" applyFont="1" applyBorder="1" applyAlignment="1" applyProtection="1">
      <alignment horizontal="right" vertical="center"/>
    </xf>
    <xf numFmtId="4" fontId="2" fillId="2" borderId="2" xfId="0" applyNumberFormat="1" applyFont="1" applyFill="1" applyBorder="1" applyAlignment="1" applyProtection="1">
      <alignment horizontal="right" vertical="center"/>
    </xf>
    <xf numFmtId="4" fontId="2" fillId="0" borderId="9" xfId="0" applyNumberFormat="1" applyFont="1" applyBorder="1" applyAlignment="1" applyProtection="1">
      <alignment horizontal="right" vertical="center"/>
    </xf>
    <xf numFmtId="4" fontId="2" fillId="2" borderId="9" xfId="0" applyNumberFormat="1" applyFont="1" applyFill="1" applyBorder="1" applyAlignment="1" applyProtection="1">
      <alignment horizontal="right" vertical="center"/>
    </xf>
    <xf numFmtId="4" fontId="5" fillId="0" borderId="11" xfId="0" applyNumberFormat="1" applyFont="1" applyBorder="1" applyAlignment="1" applyProtection="1">
      <alignment horizontal="right" vertical="center"/>
    </xf>
    <xf numFmtId="4" fontId="5" fillId="0" borderId="8" xfId="0" applyNumberFormat="1" applyFont="1" applyBorder="1" applyAlignment="1" applyProtection="1">
      <alignment horizontal="right" vertical="center"/>
    </xf>
    <xf numFmtId="4" fontId="2" fillId="2" borderId="12" xfId="0" applyNumberFormat="1" applyFont="1" applyFill="1" applyBorder="1" applyAlignment="1" applyProtection="1">
      <alignment horizontal="right" vertical="center"/>
    </xf>
    <xf numFmtId="4" fontId="2" fillId="0" borderId="6" xfId="0" applyNumberFormat="1" applyFont="1" applyBorder="1" applyAlignment="1" applyProtection="1">
      <alignment horizontal="right" vertical="center"/>
    </xf>
    <xf numFmtId="4" fontId="2" fillId="2" borderId="10" xfId="0" applyNumberFormat="1" applyFont="1" applyFill="1" applyBorder="1" applyAlignment="1" applyProtection="1">
      <alignment horizontal="right" vertical="center"/>
    </xf>
    <xf numFmtId="4" fontId="5" fillId="0" borderId="10" xfId="0" applyNumberFormat="1" applyFont="1" applyBorder="1" applyAlignment="1" applyProtection="1">
      <alignment horizontal="right" vertical="center"/>
    </xf>
    <xf numFmtId="4" fontId="7" fillId="0" borderId="9" xfId="0" applyNumberFormat="1" applyFont="1" applyBorder="1" applyAlignment="1" applyProtection="1">
      <alignment horizontal="right" vertical="center"/>
    </xf>
    <xf numFmtId="4" fontId="5" fillId="0" borderId="6" xfId="0" applyNumberFormat="1" applyFont="1" applyBorder="1" applyAlignment="1" applyProtection="1">
      <alignment horizontal="right" vertical="center"/>
    </xf>
    <xf numFmtId="4" fontId="2" fillId="0" borderId="0" xfId="0" applyNumberFormat="1" applyFont="1" applyAlignment="1" applyProtection="1">
      <alignment horizontal="right" vertical="center"/>
    </xf>
    <xf numFmtId="4" fontId="2" fillId="0" borderId="0" xfId="0" applyNumberFormat="1" applyFont="1" applyAlignment="1" applyProtection="1">
      <alignment vertical="center"/>
    </xf>
    <xf numFmtId="2" fontId="5" fillId="0" borderId="2" xfId="0" applyNumberFormat="1" applyFont="1" applyBorder="1" applyAlignment="1" applyProtection="1">
      <alignment horizontal="right" vertical="center"/>
    </xf>
    <xf numFmtId="4" fontId="5" fillId="0" borderId="0" xfId="0" applyNumberFormat="1" applyFont="1" applyAlignment="1" applyProtection="1">
      <alignment horizontal="right" vertical="center"/>
    </xf>
    <xf numFmtId="4" fontId="2" fillId="0" borderId="1" xfId="0" applyNumberFormat="1" applyFont="1" applyBorder="1" applyAlignment="1" applyProtection="1">
      <alignment horizontal="right" vertical="center"/>
    </xf>
    <xf numFmtId="0" fontId="2" fillId="0" borderId="9"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alignment horizontal="center" vertical="center"/>
    </xf>
    <xf numFmtId="0" fontId="3" fillId="0" borderId="0" xfId="0" applyFont="1" applyAlignment="1" applyProtection="1">
      <alignment horizontal="center" vertical="center"/>
    </xf>
    <xf numFmtId="0" fontId="2" fillId="0" borderId="1"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1" xfId="0" applyFont="1" applyBorder="1" applyAlignment="1" applyProtection="1">
      <alignment vertical="center"/>
    </xf>
    <xf numFmtId="0" fontId="2" fillId="0" borderId="4" xfId="0" applyFont="1" applyBorder="1" applyAlignment="1" applyProtection="1">
      <alignment vertical="center"/>
    </xf>
    <xf numFmtId="0" fontId="2" fillId="0" borderId="5" xfId="0" quotePrefix="1" applyFont="1" applyBorder="1" applyAlignment="1" applyProtection="1">
      <alignment vertical="center"/>
    </xf>
    <xf numFmtId="0" fontId="2" fillId="0" borderId="7" xfId="0" quotePrefix="1" applyFont="1" applyBorder="1" applyAlignment="1" applyProtection="1">
      <alignment vertical="center"/>
    </xf>
    <xf numFmtId="0" fontId="2" fillId="0" borderId="13" xfId="0" quotePrefix="1" applyFont="1" applyBorder="1" applyAlignment="1" applyProtection="1">
      <alignment vertical="center"/>
    </xf>
    <xf numFmtId="0" fontId="2" fillId="0" borderId="14" xfId="0" quotePrefix="1" applyFont="1" applyBorder="1" applyAlignment="1" applyProtection="1">
      <alignment vertical="center"/>
    </xf>
    <xf numFmtId="0" fontId="2" fillId="0" borderId="0" xfId="0" applyFont="1" applyAlignment="1" applyProtection="1">
      <alignment vertical="center" wrapText="1"/>
    </xf>
    <xf numFmtId="0" fontId="6" fillId="0" borderId="0" xfId="0" applyFont="1" applyAlignment="1">
      <alignment vertical="center" wrapText="1"/>
    </xf>
    <xf numFmtId="0" fontId="6" fillId="0" borderId="0" xfId="0" applyFont="1" applyAlignment="1">
      <alignment vertical="center"/>
    </xf>
    <xf numFmtId="0" fontId="2" fillId="0" borderId="0" xfId="0" quotePrefix="1" applyFont="1" applyBorder="1" applyAlignment="1" applyProtection="1">
      <alignment vertical="center"/>
    </xf>
    <xf numFmtId="0" fontId="2" fillId="0" borderId="15" xfId="0" quotePrefix="1" applyFont="1" applyBorder="1" applyAlignment="1" applyProtection="1">
      <alignment vertical="center"/>
    </xf>
    <xf numFmtId="9" fontId="2" fillId="0" borderId="2" xfId="1" applyNumberFormat="1" applyFont="1" applyBorder="1" applyAlignment="1" applyProtection="1">
      <alignment horizontal="center" vertical="center"/>
    </xf>
    <xf numFmtId="0" fontId="2" fillId="2" borderId="9"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xf>
    <xf numFmtId="0" fontId="2" fillId="2" borderId="2" xfId="0" applyFont="1" applyFill="1" applyBorder="1" applyAlignment="1" applyProtection="1">
      <alignment horizontal="center" vertical="center"/>
    </xf>
  </cellXfs>
  <cellStyles count="2">
    <cellStyle name="Normal" xfId="0" builtinId="0"/>
    <cellStyle name="Yüzd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380999</xdr:colOff>
      <xdr:row>37</xdr:row>
      <xdr:rowOff>100852</xdr:rowOff>
    </xdr:from>
    <xdr:to>
      <xdr:col>23</xdr:col>
      <xdr:colOff>22412</xdr:colOff>
      <xdr:row>38</xdr:row>
      <xdr:rowOff>952500</xdr:rowOff>
    </xdr:to>
    <xdr:sp macro="" textlink="">
      <xdr:nvSpPr>
        <xdr:cNvPr id="2" name="Dikdörtgen: Yuvarlatılmış Köşeler 1">
          <a:extLst>
            <a:ext uri="{FF2B5EF4-FFF2-40B4-BE49-F238E27FC236}">
              <a16:creationId xmlns:a16="http://schemas.microsoft.com/office/drawing/2014/main" id="{D5906006-97F1-4CD0-A7F0-BE520F34BD4E}"/>
            </a:ext>
          </a:extLst>
        </xdr:cNvPr>
        <xdr:cNvSpPr/>
      </xdr:nvSpPr>
      <xdr:spPr>
        <a:xfrm>
          <a:off x="9356911" y="6230470"/>
          <a:ext cx="3765177" cy="100853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tr-TR" sz="1200" u="sng"/>
            <a:t>Kullanıcılar</a:t>
          </a:r>
          <a:r>
            <a:rPr lang="tr-TR" sz="1200" u="sng" baseline="0"/>
            <a:t> için not:</a:t>
          </a:r>
        </a:p>
        <a:p>
          <a:pPr algn="l"/>
          <a:r>
            <a:rPr lang="tr-TR" sz="1200" baseline="0"/>
            <a:t>Tabloda kırmızı renkli hücrelere gereken değerlerin girilmesi yeterlidir. Siyah renkli hücrelerdeki değerler otomatik hesaplanmaktadır.</a:t>
          </a:r>
          <a:endParaRPr lang="tr-TR" sz="12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48"/>
  <sheetViews>
    <sheetView showGridLines="0" tabSelected="1" zoomScale="130" zoomScaleNormal="130" zoomScaleSheetLayoutView="145" workbookViewId="0">
      <selection activeCell="I35" sqref="I35"/>
    </sheetView>
  </sheetViews>
  <sheetFormatPr defaultRowHeight="12.75" x14ac:dyDescent="0.2"/>
  <cols>
    <col min="1" max="1" width="4.83203125" style="1" customWidth="1"/>
    <col min="2" max="2" width="4.83203125" style="1" bestFit="1" customWidth="1"/>
    <col min="3" max="3" width="9.5" style="1" customWidth="1"/>
    <col min="4" max="4" width="16.5" style="1" customWidth="1"/>
    <col min="5" max="5" width="15.33203125" style="1" customWidth="1"/>
    <col min="6" max="8" width="5" style="1" customWidth="1"/>
    <col min="9" max="10" width="20.1640625" style="3" customWidth="1"/>
    <col min="11" max="11" width="5.33203125" style="1" customWidth="1"/>
    <col min="12" max="12" width="13.33203125" style="1" customWidth="1"/>
    <col min="13" max="13" width="8.1640625" style="1" bestFit="1" customWidth="1"/>
    <col min="14" max="14" width="17" style="1" customWidth="1"/>
    <col min="15" max="15" width="10.6640625" style="27" customWidth="1"/>
    <col min="16" max="16" width="4" style="2" customWidth="1"/>
    <col min="17" max="17" width="10.83203125" style="2" bestFit="1" customWidth="1"/>
    <col min="18" max="22" width="10.33203125" style="2" customWidth="1"/>
    <col min="23" max="27" width="9.33203125" style="2"/>
    <col min="28" max="16384" width="9.33203125" style="1"/>
  </cols>
  <sheetData>
    <row r="1" spans="2:38" x14ac:dyDescent="0.2">
      <c r="B1" s="59" t="s">
        <v>45</v>
      </c>
      <c r="C1" s="59"/>
      <c r="D1" s="59"/>
      <c r="E1" s="59"/>
      <c r="F1" s="59"/>
      <c r="G1" s="59"/>
      <c r="H1" s="59"/>
      <c r="I1" s="59"/>
      <c r="J1" s="59"/>
      <c r="L1" s="28"/>
      <c r="M1" s="28"/>
      <c r="N1" s="28"/>
      <c r="O1" s="29"/>
      <c r="P1" s="28"/>
      <c r="Q1" s="28"/>
      <c r="R1" s="28"/>
      <c r="S1" s="28"/>
      <c r="T1" s="28"/>
      <c r="U1" s="28"/>
      <c r="V1" s="28"/>
      <c r="W1" s="28"/>
      <c r="X1" s="28"/>
      <c r="Y1" s="28"/>
      <c r="Z1" s="28"/>
      <c r="AA1" s="28"/>
      <c r="AB1" s="28"/>
      <c r="AC1" s="28"/>
      <c r="AD1" s="28"/>
      <c r="AE1" s="28"/>
      <c r="AF1" s="28"/>
      <c r="AG1" s="28"/>
      <c r="AH1" s="28"/>
      <c r="AI1" s="28"/>
      <c r="AJ1" s="28"/>
      <c r="AK1" s="28"/>
      <c r="AL1" s="28"/>
    </row>
    <row r="2" spans="2:38" x14ac:dyDescent="0.2">
      <c r="B2" s="59" t="s">
        <v>46</v>
      </c>
      <c r="C2" s="59"/>
      <c r="D2" s="59"/>
      <c r="E2" s="59"/>
      <c r="F2" s="59"/>
      <c r="G2" s="59"/>
      <c r="H2" s="59"/>
      <c r="I2" s="59"/>
      <c r="J2" s="59"/>
      <c r="L2" s="28"/>
      <c r="N2" s="30" t="s">
        <v>73</v>
      </c>
      <c r="O2" s="28"/>
      <c r="P2" s="28"/>
      <c r="Q2" s="28"/>
      <c r="R2" s="28"/>
      <c r="S2" s="28"/>
      <c r="T2" s="28"/>
      <c r="U2" s="28"/>
      <c r="V2" s="28"/>
      <c r="W2" s="28"/>
      <c r="X2" s="28"/>
      <c r="Y2" s="28"/>
      <c r="Z2" s="28"/>
      <c r="AA2" s="28"/>
      <c r="AB2" s="28"/>
      <c r="AC2" s="28"/>
      <c r="AD2" s="28"/>
      <c r="AE2" s="28"/>
      <c r="AF2" s="28"/>
      <c r="AG2" s="28"/>
      <c r="AH2" s="28"/>
      <c r="AI2" s="28"/>
      <c r="AJ2" s="28"/>
      <c r="AK2" s="28"/>
      <c r="AL2" s="28"/>
    </row>
    <row r="3" spans="2:38" x14ac:dyDescent="0.2">
      <c r="L3" s="28"/>
      <c r="M3" s="29"/>
      <c r="N3" s="28"/>
      <c r="O3" s="28"/>
      <c r="P3" s="28"/>
      <c r="Q3" s="28"/>
      <c r="R3" s="28"/>
      <c r="S3" s="28"/>
      <c r="T3" s="28"/>
      <c r="U3" s="28"/>
      <c r="V3" s="28"/>
      <c r="W3" s="28"/>
      <c r="X3" s="28"/>
      <c r="Y3" s="28"/>
      <c r="Z3" s="28"/>
      <c r="AA3" s="28"/>
      <c r="AB3" s="28"/>
      <c r="AC3" s="28"/>
      <c r="AD3" s="28"/>
      <c r="AE3" s="28"/>
      <c r="AF3" s="28"/>
      <c r="AG3" s="28"/>
      <c r="AH3" s="28"/>
      <c r="AI3" s="28"/>
      <c r="AJ3" s="28"/>
      <c r="AK3" s="28"/>
      <c r="AL3" s="28"/>
    </row>
    <row r="4" spans="2:38" x14ac:dyDescent="0.2">
      <c r="B4" s="4" t="s">
        <v>74</v>
      </c>
      <c r="C4" s="60" t="s">
        <v>0</v>
      </c>
      <c r="D4" s="60"/>
      <c r="E4" s="60"/>
      <c r="F4" s="60"/>
      <c r="G4" s="60"/>
      <c r="H4" s="60"/>
      <c r="I4" s="5"/>
      <c r="J4" s="38">
        <v>5000</v>
      </c>
      <c r="L4" s="28"/>
      <c r="M4" s="35" t="str">
        <f>+B4</f>
        <v>1.</v>
      </c>
      <c r="N4" s="28" t="s">
        <v>48</v>
      </c>
      <c r="O4" s="28"/>
      <c r="P4" s="28"/>
      <c r="Q4" s="28"/>
      <c r="R4" s="28"/>
      <c r="S4" s="28"/>
      <c r="T4" s="28"/>
      <c r="U4" s="28"/>
      <c r="V4" s="28"/>
      <c r="W4" s="28"/>
      <c r="X4" s="28"/>
      <c r="Y4" s="28"/>
      <c r="Z4" s="28"/>
      <c r="AA4" s="28"/>
      <c r="AB4" s="28"/>
      <c r="AC4" s="28"/>
      <c r="AD4" s="28"/>
      <c r="AE4" s="28"/>
      <c r="AF4" s="28"/>
      <c r="AG4" s="28"/>
      <c r="AH4" s="28"/>
      <c r="AI4" s="28"/>
      <c r="AJ4" s="28"/>
      <c r="AK4" s="28"/>
      <c r="AL4" s="28"/>
    </row>
    <row r="5" spans="2:38" x14ac:dyDescent="0.2">
      <c r="B5" s="4" t="s">
        <v>1</v>
      </c>
      <c r="C5" s="60" t="s">
        <v>2</v>
      </c>
      <c r="D5" s="60"/>
      <c r="E5" s="60"/>
      <c r="F5" s="60"/>
      <c r="G5" s="60"/>
      <c r="H5" s="60"/>
      <c r="I5" s="61"/>
      <c r="J5" s="38">
        <v>200</v>
      </c>
      <c r="L5" s="28"/>
      <c r="M5" s="35" t="str">
        <f>+B5</f>
        <v>2.</v>
      </c>
      <c r="N5" s="28" t="s">
        <v>49</v>
      </c>
      <c r="O5" s="28"/>
      <c r="P5" s="28"/>
      <c r="Q5" s="28"/>
      <c r="R5" s="28"/>
      <c r="S5" s="28"/>
      <c r="T5" s="28"/>
      <c r="U5" s="28"/>
      <c r="V5" s="28"/>
      <c r="W5" s="28"/>
      <c r="X5" s="28"/>
      <c r="Y5" s="28"/>
      <c r="Z5" s="28"/>
      <c r="AA5" s="28"/>
      <c r="AB5" s="28"/>
      <c r="AC5" s="28"/>
      <c r="AD5" s="28"/>
      <c r="AE5" s="28"/>
      <c r="AF5" s="28"/>
      <c r="AG5" s="28"/>
      <c r="AH5" s="28"/>
      <c r="AI5" s="28"/>
      <c r="AJ5" s="28"/>
      <c r="AK5" s="28"/>
      <c r="AL5" s="28"/>
    </row>
    <row r="6" spans="2:38" x14ac:dyDescent="0.2">
      <c r="I6" s="6"/>
      <c r="J6" s="6"/>
      <c r="L6" s="28"/>
      <c r="M6" s="35"/>
      <c r="N6" s="28"/>
      <c r="O6" s="28"/>
      <c r="P6" s="28"/>
      <c r="Q6" s="28"/>
      <c r="R6" s="28"/>
      <c r="S6" s="28"/>
      <c r="T6" s="28"/>
      <c r="U6" s="28"/>
      <c r="V6" s="28"/>
      <c r="W6" s="28"/>
      <c r="X6" s="28"/>
      <c r="Y6" s="28"/>
      <c r="Z6" s="28"/>
      <c r="AA6" s="28"/>
      <c r="AB6" s="28"/>
      <c r="AC6" s="28"/>
      <c r="AD6" s="28"/>
      <c r="AE6" s="28"/>
      <c r="AF6" s="28"/>
      <c r="AG6" s="28"/>
      <c r="AH6" s="28"/>
      <c r="AI6" s="28"/>
      <c r="AJ6" s="28"/>
      <c r="AK6" s="28"/>
      <c r="AL6" s="28"/>
    </row>
    <row r="7" spans="2:38" x14ac:dyDescent="0.2">
      <c r="B7" s="68" t="s">
        <v>71</v>
      </c>
      <c r="C7" s="69"/>
      <c r="D7" s="69"/>
      <c r="E7" s="69"/>
      <c r="F7" s="69"/>
      <c r="G7" s="69"/>
      <c r="H7" s="69"/>
      <c r="I7" s="69"/>
      <c r="J7" s="70"/>
      <c r="L7" s="28"/>
      <c r="M7" s="35"/>
      <c r="N7" s="28"/>
      <c r="O7" s="28"/>
      <c r="P7" s="28"/>
      <c r="Q7" s="28"/>
      <c r="R7" s="28"/>
      <c r="S7" s="28"/>
      <c r="T7" s="28"/>
      <c r="U7" s="28"/>
      <c r="V7" s="28"/>
      <c r="W7" s="28"/>
      <c r="X7" s="28"/>
      <c r="Y7" s="28"/>
      <c r="Z7" s="28"/>
      <c r="AA7" s="28"/>
      <c r="AB7" s="28"/>
      <c r="AC7" s="28"/>
      <c r="AD7" s="28"/>
      <c r="AE7" s="28"/>
      <c r="AF7" s="28"/>
      <c r="AG7" s="28"/>
      <c r="AH7" s="28"/>
      <c r="AI7" s="28"/>
      <c r="AJ7" s="28"/>
      <c r="AK7" s="28"/>
      <c r="AL7" s="28"/>
    </row>
    <row r="8" spans="2:38" x14ac:dyDescent="0.2">
      <c r="B8" s="69"/>
      <c r="C8" s="69"/>
      <c r="D8" s="69"/>
      <c r="E8" s="69"/>
      <c r="F8" s="69"/>
      <c r="G8" s="69"/>
      <c r="H8" s="69"/>
      <c r="I8" s="69"/>
      <c r="J8" s="70"/>
      <c r="L8" s="28"/>
      <c r="M8" s="35"/>
      <c r="N8" s="28"/>
      <c r="O8" s="28"/>
      <c r="P8" s="28"/>
      <c r="Q8" s="28"/>
      <c r="R8" s="28"/>
      <c r="S8" s="28"/>
      <c r="T8" s="28"/>
      <c r="U8" s="28"/>
      <c r="V8" s="28"/>
      <c r="W8" s="28"/>
      <c r="X8" s="28"/>
      <c r="Y8" s="28"/>
      <c r="Z8" s="28"/>
      <c r="AA8" s="28"/>
      <c r="AB8" s="28"/>
      <c r="AC8" s="28"/>
      <c r="AD8" s="28"/>
      <c r="AE8" s="28"/>
      <c r="AF8" s="28"/>
      <c r="AG8" s="28"/>
      <c r="AH8" s="28"/>
      <c r="AI8" s="28"/>
      <c r="AJ8" s="28"/>
      <c r="AK8" s="28"/>
      <c r="AL8" s="28"/>
    </row>
    <row r="9" spans="2:38" x14ac:dyDescent="0.2">
      <c r="I9" s="6"/>
      <c r="J9" s="6"/>
      <c r="L9" s="28"/>
      <c r="M9" s="35"/>
      <c r="N9" s="28"/>
      <c r="O9" s="28"/>
      <c r="P9" s="28"/>
      <c r="Q9" s="28"/>
      <c r="R9" s="28"/>
      <c r="S9" s="28"/>
      <c r="T9" s="28"/>
      <c r="U9" s="28"/>
      <c r="V9" s="28"/>
      <c r="W9" s="28"/>
      <c r="X9" s="28"/>
      <c r="Y9" s="28"/>
      <c r="Z9" s="28"/>
      <c r="AA9" s="28"/>
      <c r="AB9" s="28"/>
      <c r="AC9" s="28"/>
      <c r="AD9" s="28"/>
      <c r="AE9" s="28"/>
      <c r="AF9" s="28"/>
      <c r="AG9" s="28"/>
      <c r="AH9" s="28"/>
      <c r="AI9" s="28"/>
      <c r="AJ9" s="28"/>
      <c r="AK9" s="28"/>
      <c r="AL9" s="28"/>
    </row>
    <row r="10" spans="2:38" s="7" customFormat="1" ht="38.25" customHeight="1" x14ac:dyDescent="0.2">
      <c r="B10" s="8"/>
      <c r="C10" s="8"/>
      <c r="D10" s="8"/>
      <c r="E10" s="8"/>
      <c r="F10" s="8"/>
      <c r="G10" s="8"/>
      <c r="H10" s="8"/>
      <c r="I10" s="9" t="s">
        <v>32</v>
      </c>
      <c r="J10" s="9" t="s">
        <v>72</v>
      </c>
      <c r="L10" s="31"/>
      <c r="M10" s="36"/>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row>
    <row r="11" spans="2:38" x14ac:dyDescent="0.2">
      <c r="B11" s="4" t="s">
        <v>75</v>
      </c>
      <c r="C11" s="62" t="s">
        <v>8</v>
      </c>
      <c r="D11" s="62"/>
      <c r="E11" s="62"/>
      <c r="F11" s="62"/>
      <c r="G11" s="62"/>
      <c r="H11" s="63"/>
      <c r="I11" s="38">
        <v>2210</v>
      </c>
      <c r="J11" s="38">
        <v>1300</v>
      </c>
      <c r="K11" s="2"/>
      <c r="L11" s="28"/>
      <c r="M11" s="35" t="str">
        <f t="shared" ref="M11:M19" si="0">+B11</f>
        <v>3.</v>
      </c>
      <c r="N11" s="28" t="s">
        <v>50</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row>
    <row r="12" spans="2:38" x14ac:dyDescent="0.2">
      <c r="B12" s="10" t="s">
        <v>76</v>
      </c>
      <c r="C12" s="62" t="s">
        <v>9</v>
      </c>
      <c r="D12" s="62"/>
      <c r="E12" s="62"/>
      <c r="F12" s="62"/>
      <c r="G12" s="62"/>
      <c r="H12" s="63"/>
      <c r="I12" s="38">
        <v>-150</v>
      </c>
      <c r="J12" s="38">
        <v>100</v>
      </c>
      <c r="K12" s="2"/>
      <c r="L12" s="28"/>
      <c r="M12" s="35" t="str">
        <f t="shared" si="0"/>
        <v>4.</v>
      </c>
      <c r="N12" s="28" t="s">
        <v>51</v>
      </c>
      <c r="O12" s="28"/>
      <c r="P12" s="28"/>
      <c r="Q12" s="28"/>
      <c r="R12" s="28"/>
      <c r="S12" s="28"/>
      <c r="T12" s="28"/>
      <c r="U12" s="28"/>
      <c r="V12" s="28"/>
      <c r="W12" s="28"/>
      <c r="X12" s="28"/>
      <c r="Y12" s="28"/>
      <c r="Z12" s="28"/>
      <c r="AA12" s="28"/>
      <c r="AB12" s="28"/>
      <c r="AC12" s="28"/>
      <c r="AD12" s="28"/>
      <c r="AE12" s="28"/>
      <c r="AF12" s="28"/>
      <c r="AG12" s="28"/>
      <c r="AH12" s="28"/>
      <c r="AI12" s="28"/>
      <c r="AJ12" s="28"/>
      <c r="AK12" s="28"/>
      <c r="AL12" s="28"/>
    </row>
    <row r="13" spans="2:38" x14ac:dyDescent="0.2">
      <c r="B13" s="10" t="s">
        <v>77</v>
      </c>
      <c r="C13" s="62" t="s">
        <v>10</v>
      </c>
      <c r="D13" s="62"/>
      <c r="E13" s="62"/>
      <c r="F13" s="62"/>
      <c r="G13" s="62"/>
      <c r="H13" s="63"/>
      <c r="I13" s="39">
        <f>+I11+I12</f>
        <v>2060</v>
      </c>
      <c r="J13" s="39">
        <f>+J11-J12</f>
        <v>1200</v>
      </c>
      <c r="L13" s="28" t="s">
        <v>88</v>
      </c>
      <c r="M13" s="35" t="str">
        <f t="shared" si="0"/>
        <v>5.</v>
      </c>
      <c r="N13" s="28" t="s">
        <v>52</v>
      </c>
      <c r="O13" s="28"/>
      <c r="P13" s="28"/>
      <c r="Q13" s="28"/>
      <c r="R13" s="28"/>
      <c r="S13" s="28"/>
      <c r="T13" s="28"/>
      <c r="U13" s="28"/>
      <c r="V13" s="28"/>
      <c r="W13" s="28"/>
      <c r="X13" s="28"/>
      <c r="Y13" s="28"/>
      <c r="Z13" s="28"/>
      <c r="AA13" s="28"/>
      <c r="AB13" s="28"/>
      <c r="AC13" s="28"/>
      <c r="AD13" s="28"/>
      <c r="AE13" s="28"/>
      <c r="AF13" s="28"/>
      <c r="AG13" s="28"/>
      <c r="AH13" s="28"/>
      <c r="AI13" s="28"/>
      <c r="AJ13" s="28"/>
      <c r="AK13" s="28"/>
      <c r="AL13" s="28"/>
    </row>
    <row r="14" spans="2:38" x14ac:dyDescent="0.2">
      <c r="B14" s="10" t="s">
        <v>78</v>
      </c>
      <c r="C14" s="62" t="s">
        <v>11</v>
      </c>
      <c r="D14" s="62"/>
      <c r="E14" s="62"/>
      <c r="F14" s="62"/>
      <c r="G14" s="62"/>
      <c r="H14" s="63"/>
      <c r="I14" s="38">
        <v>0</v>
      </c>
      <c r="J14" s="38">
        <v>0</v>
      </c>
      <c r="L14" s="32"/>
      <c r="M14" s="35" t="str">
        <f t="shared" si="0"/>
        <v>6.</v>
      </c>
      <c r="N14" s="28" t="s">
        <v>53</v>
      </c>
      <c r="O14" s="28"/>
      <c r="P14" s="28"/>
      <c r="Q14" s="28"/>
      <c r="R14" s="28"/>
      <c r="S14" s="28"/>
      <c r="T14" s="28"/>
      <c r="U14" s="28"/>
      <c r="V14" s="28"/>
      <c r="W14" s="28"/>
      <c r="X14" s="28"/>
      <c r="Y14" s="28"/>
      <c r="Z14" s="28"/>
      <c r="AA14" s="28"/>
      <c r="AB14" s="28"/>
      <c r="AC14" s="28"/>
      <c r="AD14" s="28"/>
      <c r="AE14" s="28"/>
      <c r="AF14" s="28"/>
      <c r="AG14" s="28"/>
      <c r="AH14" s="28"/>
      <c r="AI14" s="28"/>
      <c r="AJ14" s="28"/>
      <c r="AK14" s="28"/>
      <c r="AL14" s="28"/>
    </row>
    <row r="15" spans="2:38" x14ac:dyDescent="0.2">
      <c r="B15" s="10" t="s">
        <v>79</v>
      </c>
      <c r="C15" s="62" t="s">
        <v>12</v>
      </c>
      <c r="D15" s="62"/>
      <c r="E15" s="62"/>
      <c r="F15" s="62"/>
      <c r="G15" s="62"/>
      <c r="H15" s="63"/>
      <c r="I15" s="39">
        <f>+J15</f>
        <v>60</v>
      </c>
      <c r="J15" s="39">
        <f>MAX(0,MIN((J13-J14)*0.05,(J4*0.2-J5)))</f>
        <v>60</v>
      </c>
      <c r="L15" s="28" t="s">
        <v>89</v>
      </c>
      <c r="M15" s="35" t="str">
        <f t="shared" si="0"/>
        <v>7.</v>
      </c>
      <c r="N15" s="28" t="s">
        <v>54</v>
      </c>
      <c r="O15" s="28"/>
      <c r="P15" s="28"/>
      <c r="Q15" s="28"/>
      <c r="R15" s="28"/>
      <c r="S15" s="28"/>
      <c r="T15" s="28"/>
      <c r="U15" s="28"/>
      <c r="V15" s="28"/>
      <c r="W15" s="28"/>
      <c r="X15" s="28"/>
      <c r="Y15" s="28"/>
      <c r="Z15" s="28"/>
      <c r="AA15" s="28"/>
      <c r="AB15" s="28"/>
      <c r="AC15" s="28"/>
      <c r="AD15" s="28"/>
      <c r="AE15" s="28"/>
      <c r="AF15" s="28"/>
      <c r="AG15" s="28"/>
      <c r="AH15" s="28"/>
      <c r="AI15" s="28"/>
      <c r="AJ15" s="28"/>
      <c r="AK15" s="28"/>
      <c r="AL15" s="28"/>
    </row>
    <row r="16" spans="2:38" x14ac:dyDescent="0.2">
      <c r="B16" s="10" t="s">
        <v>3</v>
      </c>
      <c r="C16" s="62" t="s">
        <v>28</v>
      </c>
      <c r="D16" s="62"/>
      <c r="E16" s="62"/>
      <c r="F16" s="62"/>
      <c r="G16" s="62"/>
      <c r="H16" s="63"/>
      <c r="I16" s="39">
        <f>MAX(0,I13-I14-I15)</f>
        <v>2000</v>
      </c>
      <c r="J16" s="39">
        <f>MAX(0,J13-J14-J15)</f>
        <v>1140</v>
      </c>
      <c r="L16" s="28" t="s">
        <v>90</v>
      </c>
      <c r="M16" s="35" t="str">
        <f t="shared" si="0"/>
        <v>8.</v>
      </c>
      <c r="N16" s="28" t="s">
        <v>55</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row>
    <row r="17" spans="2:38" x14ac:dyDescent="0.2">
      <c r="B17" s="4" t="s">
        <v>80</v>
      </c>
      <c r="C17" s="62" t="s">
        <v>13</v>
      </c>
      <c r="D17" s="62"/>
      <c r="E17" s="62"/>
      <c r="F17" s="62"/>
      <c r="G17" s="62"/>
      <c r="H17" s="63"/>
      <c r="I17" s="38">
        <v>50</v>
      </c>
      <c r="J17" s="40"/>
      <c r="L17" s="28"/>
      <c r="M17" s="35" t="str">
        <f t="shared" si="0"/>
        <v>9.</v>
      </c>
      <c r="N17" s="28" t="s">
        <v>56</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row>
    <row r="18" spans="2:38" x14ac:dyDescent="0.2">
      <c r="B18" s="10" t="s">
        <v>4</v>
      </c>
      <c r="C18" s="62" t="s">
        <v>27</v>
      </c>
      <c r="D18" s="62"/>
      <c r="E18" s="62"/>
      <c r="F18" s="62"/>
      <c r="G18" s="62"/>
      <c r="H18" s="63"/>
      <c r="I18" s="39">
        <f>+I16+I17</f>
        <v>2050</v>
      </c>
      <c r="J18" s="40"/>
      <c r="L18" s="28" t="s">
        <v>91</v>
      </c>
      <c r="M18" s="35" t="str">
        <f t="shared" si="0"/>
        <v>10.</v>
      </c>
      <c r="N18" s="28" t="s">
        <v>57</v>
      </c>
      <c r="O18" s="28"/>
      <c r="P18" s="28"/>
      <c r="Q18" s="28"/>
      <c r="R18" s="28"/>
      <c r="S18" s="28"/>
      <c r="T18" s="28"/>
      <c r="U18" s="28"/>
      <c r="V18" s="28"/>
      <c r="W18" s="28"/>
      <c r="X18" s="28"/>
      <c r="Y18" s="28"/>
      <c r="Z18" s="28"/>
      <c r="AA18" s="28"/>
      <c r="AB18" s="28"/>
      <c r="AC18" s="28"/>
      <c r="AD18" s="28"/>
      <c r="AE18" s="28"/>
      <c r="AF18" s="28"/>
      <c r="AG18" s="28"/>
      <c r="AH18" s="28"/>
      <c r="AI18" s="28"/>
      <c r="AJ18" s="28"/>
      <c r="AK18" s="28"/>
      <c r="AL18" s="28"/>
    </row>
    <row r="19" spans="2:38" x14ac:dyDescent="0.2">
      <c r="B19" s="10" t="s">
        <v>81</v>
      </c>
      <c r="C19" s="62" t="s">
        <v>14</v>
      </c>
      <c r="D19" s="62"/>
      <c r="E19" s="62"/>
      <c r="F19" s="62"/>
      <c r="G19" s="62"/>
      <c r="H19" s="63"/>
      <c r="I19" s="41">
        <f>+I22</f>
        <v>410</v>
      </c>
      <c r="J19" s="42"/>
      <c r="L19" s="28"/>
      <c r="M19" s="35" t="str">
        <f t="shared" si="0"/>
        <v>11.</v>
      </c>
      <c r="N19" s="32" t="s">
        <v>58</v>
      </c>
      <c r="O19" s="28"/>
      <c r="P19" s="28"/>
      <c r="Q19" s="28"/>
      <c r="R19" s="28"/>
      <c r="S19" s="28"/>
      <c r="T19" s="28"/>
      <c r="U19" s="28"/>
      <c r="V19" s="28"/>
      <c r="W19" s="28"/>
      <c r="X19" s="28"/>
      <c r="Y19" s="28"/>
      <c r="Z19" s="28"/>
      <c r="AA19" s="28"/>
      <c r="AB19" s="28"/>
      <c r="AC19" s="28"/>
      <c r="AD19" s="28"/>
      <c r="AE19" s="28"/>
      <c r="AF19" s="28"/>
      <c r="AG19" s="28"/>
      <c r="AH19" s="28"/>
      <c r="AI19" s="28"/>
      <c r="AJ19" s="28"/>
      <c r="AK19" s="28"/>
      <c r="AL19" s="28"/>
    </row>
    <row r="20" spans="2:38" x14ac:dyDescent="0.2">
      <c r="B20" s="11"/>
      <c r="C20" s="66" t="s">
        <v>24</v>
      </c>
      <c r="D20" s="66"/>
      <c r="E20" s="66"/>
      <c r="F20" s="66"/>
      <c r="G20" s="66"/>
      <c r="H20" s="67"/>
      <c r="I20" s="43">
        <v>410</v>
      </c>
      <c r="J20" s="42"/>
      <c r="L20" s="28"/>
      <c r="M20" s="35"/>
      <c r="N20" s="32"/>
      <c r="O20" s="28"/>
      <c r="P20" s="28"/>
      <c r="Q20" s="28"/>
      <c r="R20" s="28"/>
      <c r="S20" s="28"/>
      <c r="T20" s="28"/>
      <c r="U20" s="28"/>
      <c r="V20" s="28"/>
      <c r="W20" s="28"/>
      <c r="X20" s="28"/>
      <c r="Y20" s="28"/>
      <c r="Z20" s="28"/>
      <c r="AA20" s="28"/>
      <c r="AB20" s="28"/>
      <c r="AC20" s="28"/>
      <c r="AD20" s="28"/>
      <c r="AE20" s="28"/>
      <c r="AF20" s="28"/>
      <c r="AG20" s="28"/>
      <c r="AH20" s="28"/>
      <c r="AI20" s="28"/>
      <c r="AJ20" s="28"/>
      <c r="AK20" s="28"/>
      <c r="AL20" s="28"/>
    </row>
    <row r="21" spans="2:38" x14ac:dyDescent="0.2">
      <c r="B21" s="11"/>
      <c r="C21" s="71" t="s">
        <v>25</v>
      </c>
      <c r="D21" s="71"/>
      <c r="E21" s="71"/>
      <c r="F21" s="71"/>
      <c r="G21" s="71"/>
      <c r="H21" s="72"/>
      <c r="I21" s="44">
        <v>0</v>
      </c>
      <c r="J21" s="45"/>
      <c r="L21" s="28"/>
      <c r="M21" s="35"/>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row>
    <row r="22" spans="2:38" x14ac:dyDescent="0.2">
      <c r="B22" s="10"/>
      <c r="C22" s="64" t="s">
        <v>26</v>
      </c>
      <c r="D22" s="64"/>
      <c r="E22" s="64"/>
      <c r="F22" s="64"/>
      <c r="G22" s="64"/>
      <c r="H22" s="65"/>
      <c r="I22" s="46">
        <f>+I20+I21</f>
        <v>410</v>
      </c>
      <c r="J22" s="47"/>
      <c r="L22" s="28"/>
      <c r="M22" s="35"/>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row>
    <row r="23" spans="2:38" x14ac:dyDescent="0.2">
      <c r="B23" s="10" t="s">
        <v>5</v>
      </c>
      <c r="C23" s="62" t="s">
        <v>15</v>
      </c>
      <c r="D23" s="62"/>
      <c r="E23" s="62"/>
      <c r="F23" s="62"/>
      <c r="G23" s="62"/>
      <c r="H23" s="63"/>
      <c r="I23" s="48">
        <v>79.5</v>
      </c>
      <c r="J23" s="47"/>
      <c r="L23" s="28"/>
      <c r="M23" s="35" t="str">
        <f>+B23</f>
        <v>12.</v>
      </c>
      <c r="N23" s="28" t="s">
        <v>59</v>
      </c>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2:38" x14ac:dyDescent="0.2">
      <c r="B24" s="10" t="s">
        <v>6</v>
      </c>
      <c r="C24" s="62" t="s">
        <v>16</v>
      </c>
      <c r="D24" s="62"/>
      <c r="E24" s="62"/>
      <c r="F24" s="62"/>
      <c r="G24" s="62"/>
      <c r="H24" s="63"/>
      <c r="I24" s="49">
        <f>SUM(I25:I27)</f>
        <v>100</v>
      </c>
      <c r="J24" s="42"/>
      <c r="L24" s="28"/>
      <c r="M24" s="35" t="str">
        <f>+B24</f>
        <v>13.</v>
      </c>
      <c r="N24" s="28" t="s">
        <v>60</v>
      </c>
      <c r="O24" s="28"/>
      <c r="P24" s="28"/>
      <c r="Q24" s="28"/>
      <c r="R24" s="28"/>
      <c r="S24" s="28"/>
      <c r="T24" s="28"/>
      <c r="U24" s="28"/>
      <c r="V24" s="28"/>
      <c r="W24" s="28"/>
      <c r="X24" s="28"/>
      <c r="Y24" s="28"/>
      <c r="Z24" s="28"/>
      <c r="AA24" s="28"/>
      <c r="AB24" s="28"/>
      <c r="AC24" s="28"/>
      <c r="AD24" s="28"/>
      <c r="AE24" s="28"/>
      <c r="AF24" s="28"/>
      <c r="AG24" s="28"/>
      <c r="AH24" s="28"/>
      <c r="AI24" s="28"/>
      <c r="AJ24" s="28"/>
      <c r="AK24" s="28"/>
      <c r="AL24" s="28"/>
    </row>
    <row r="25" spans="2:38" x14ac:dyDescent="0.2">
      <c r="B25" s="11"/>
      <c r="C25" s="66" t="s">
        <v>30</v>
      </c>
      <c r="D25" s="66"/>
      <c r="E25" s="66"/>
      <c r="F25" s="66"/>
      <c r="G25" s="66"/>
      <c r="H25" s="67"/>
      <c r="I25" s="43">
        <v>100</v>
      </c>
      <c r="J25" s="42"/>
      <c r="L25" s="28"/>
      <c r="M25" s="35"/>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row>
    <row r="26" spans="2:38" x14ac:dyDescent="0.2">
      <c r="B26" s="11"/>
      <c r="C26" s="71" t="s">
        <v>29</v>
      </c>
      <c r="D26" s="71"/>
      <c r="E26" s="71"/>
      <c r="F26" s="71"/>
      <c r="G26" s="71"/>
      <c r="H26" s="72"/>
      <c r="I26" s="44">
        <v>0</v>
      </c>
      <c r="J26" s="45"/>
      <c r="L26" s="28"/>
      <c r="M26" s="35"/>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row>
    <row r="27" spans="2:38" x14ac:dyDescent="0.2">
      <c r="B27" s="10"/>
      <c r="C27" s="64" t="s">
        <v>31</v>
      </c>
      <c r="D27" s="64"/>
      <c r="E27" s="64"/>
      <c r="F27" s="64"/>
      <c r="G27" s="64"/>
      <c r="H27" s="65"/>
      <c r="I27" s="50">
        <v>0</v>
      </c>
      <c r="J27" s="47"/>
      <c r="M27" s="35"/>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row>
    <row r="28" spans="2:38" x14ac:dyDescent="0.2">
      <c r="B28" s="10" t="s">
        <v>82</v>
      </c>
      <c r="C28" s="62" t="s">
        <v>17</v>
      </c>
      <c r="D28" s="62"/>
      <c r="E28" s="62"/>
      <c r="F28" s="62"/>
      <c r="G28" s="62"/>
      <c r="H28" s="63"/>
      <c r="I28" s="48">
        <v>0</v>
      </c>
      <c r="J28" s="47"/>
      <c r="M28" s="35" t="str">
        <f t="shared" ref="M28:M34" si="1">+B28</f>
        <v>14.</v>
      </c>
      <c r="N28" s="28" t="s">
        <v>61</v>
      </c>
      <c r="O28" s="28"/>
      <c r="P28" s="28"/>
      <c r="Q28" s="28"/>
      <c r="R28" s="28"/>
      <c r="S28" s="28"/>
      <c r="T28" s="28"/>
      <c r="U28" s="28"/>
      <c r="V28" s="28"/>
      <c r="W28" s="28"/>
      <c r="X28" s="28"/>
      <c r="Y28" s="28"/>
      <c r="Z28" s="28"/>
      <c r="AA28" s="28"/>
      <c r="AB28" s="28"/>
      <c r="AC28" s="28"/>
      <c r="AD28" s="28"/>
      <c r="AE28" s="28"/>
      <c r="AF28" s="28"/>
      <c r="AG28" s="28"/>
      <c r="AH28" s="28"/>
      <c r="AI28" s="28"/>
      <c r="AJ28" s="28"/>
      <c r="AK28" s="28"/>
      <c r="AL28" s="28"/>
    </row>
    <row r="29" spans="2:38" x14ac:dyDescent="0.2">
      <c r="B29" s="10" t="s">
        <v>83</v>
      </c>
      <c r="C29" s="62" t="s">
        <v>18</v>
      </c>
      <c r="D29" s="62"/>
      <c r="E29" s="62"/>
      <c r="F29" s="62"/>
      <c r="G29" s="62"/>
      <c r="H29" s="63"/>
      <c r="I29" s="38">
        <v>150</v>
      </c>
      <c r="J29" s="40"/>
      <c r="M29" s="35" t="str">
        <f t="shared" si="1"/>
        <v>15.</v>
      </c>
      <c r="N29" s="28" t="s">
        <v>62</v>
      </c>
      <c r="O29" s="28"/>
      <c r="P29" s="28"/>
      <c r="Q29" s="28"/>
      <c r="R29" s="28"/>
      <c r="S29" s="28"/>
      <c r="T29" s="28"/>
      <c r="U29" s="28"/>
      <c r="V29" s="28"/>
      <c r="W29" s="28"/>
      <c r="X29" s="28"/>
      <c r="Y29" s="28"/>
      <c r="Z29" s="28"/>
      <c r="AA29" s="28"/>
      <c r="AB29" s="28"/>
      <c r="AC29" s="28"/>
      <c r="AD29" s="28"/>
      <c r="AE29" s="28"/>
      <c r="AF29" s="28"/>
      <c r="AG29" s="28"/>
      <c r="AH29" s="28"/>
      <c r="AI29" s="28"/>
      <c r="AJ29" s="28"/>
      <c r="AK29" s="28"/>
      <c r="AL29" s="28"/>
    </row>
    <row r="30" spans="2:38" x14ac:dyDescent="0.2">
      <c r="B30" s="10" t="s">
        <v>84</v>
      </c>
      <c r="C30" s="62" t="s">
        <v>19</v>
      </c>
      <c r="D30" s="62"/>
      <c r="E30" s="62"/>
      <c r="F30" s="62"/>
      <c r="G30" s="62"/>
      <c r="H30" s="63"/>
      <c r="I30" s="39">
        <f>MAX(0,(SUM(I20,I23,I24,I28,I29,I34)-J4*0.05)*0.1)</f>
        <v>48.95</v>
      </c>
      <c r="J30" s="40"/>
      <c r="L30" s="28" t="s">
        <v>92</v>
      </c>
      <c r="M30" s="35" t="str">
        <f t="shared" si="1"/>
        <v>16.</v>
      </c>
      <c r="N30" s="28" t="s">
        <v>63</v>
      </c>
      <c r="O30" s="28"/>
      <c r="P30" s="28"/>
      <c r="Q30" s="28"/>
      <c r="R30" s="28"/>
      <c r="S30" s="28"/>
      <c r="T30" s="28"/>
      <c r="U30" s="28"/>
      <c r="V30" s="28"/>
      <c r="W30" s="28"/>
      <c r="X30" s="28"/>
      <c r="Y30" s="28"/>
      <c r="Z30" s="28"/>
      <c r="AA30" s="28"/>
      <c r="AB30" s="28"/>
      <c r="AC30" s="28"/>
      <c r="AD30" s="28"/>
      <c r="AE30" s="28"/>
      <c r="AF30" s="28"/>
      <c r="AG30" s="28"/>
      <c r="AH30" s="28"/>
      <c r="AI30" s="28"/>
      <c r="AJ30" s="28"/>
      <c r="AK30" s="28"/>
      <c r="AL30" s="28"/>
    </row>
    <row r="31" spans="2:38" x14ac:dyDescent="0.2">
      <c r="B31" s="10" t="s">
        <v>85</v>
      </c>
      <c r="C31" s="62" t="s">
        <v>20</v>
      </c>
      <c r="D31" s="62"/>
      <c r="E31" s="62"/>
      <c r="F31" s="62"/>
      <c r="G31" s="62"/>
      <c r="H31" s="63"/>
      <c r="I31" s="38">
        <v>0</v>
      </c>
      <c r="J31" s="40"/>
      <c r="L31" s="28"/>
      <c r="M31" s="35" t="str">
        <f t="shared" si="1"/>
        <v>17.</v>
      </c>
      <c r="N31" s="28" t="s">
        <v>64</v>
      </c>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2:38" x14ac:dyDescent="0.2">
      <c r="B32" s="10" t="s">
        <v>86</v>
      </c>
      <c r="C32" s="62" t="s">
        <v>21</v>
      </c>
      <c r="D32" s="62"/>
      <c r="E32" s="62"/>
      <c r="F32" s="62"/>
      <c r="G32" s="62"/>
      <c r="H32" s="63"/>
      <c r="I32" s="38">
        <v>0</v>
      </c>
      <c r="J32" s="40"/>
      <c r="L32" s="28"/>
      <c r="M32" s="35" t="str">
        <f t="shared" si="1"/>
        <v>18.</v>
      </c>
      <c r="N32" s="28" t="s">
        <v>65</v>
      </c>
      <c r="O32" s="28"/>
      <c r="P32" s="28"/>
      <c r="Q32" s="28"/>
      <c r="R32" s="28"/>
      <c r="S32" s="28"/>
      <c r="T32" s="28"/>
      <c r="U32" s="28"/>
      <c r="V32" s="28"/>
      <c r="W32" s="28"/>
      <c r="X32" s="28"/>
      <c r="Y32" s="28"/>
      <c r="Z32" s="28"/>
      <c r="AA32" s="28"/>
      <c r="AB32" s="28"/>
      <c r="AC32" s="28"/>
      <c r="AD32" s="28"/>
      <c r="AE32" s="28"/>
      <c r="AF32" s="28"/>
      <c r="AG32" s="28"/>
      <c r="AH32" s="28"/>
      <c r="AI32" s="28"/>
      <c r="AJ32" s="28"/>
      <c r="AK32" s="28"/>
      <c r="AL32" s="28"/>
    </row>
    <row r="33" spans="2:38" x14ac:dyDescent="0.2">
      <c r="B33" s="10" t="s">
        <v>87</v>
      </c>
      <c r="C33" s="62" t="s">
        <v>22</v>
      </c>
      <c r="D33" s="62"/>
      <c r="E33" s="62"/>
      <c r="F33" s="62"/>
      <c r="G33" s="62"/>
      <c r="H33" s="63"/>
      <c r="I33" s="39">
        <f>MAX(0,I16-SUM(I19,I23:I24,I28:I32))</f>
        <v>1211.55</v>
      </c>
      <c r="J33" s="39">
        <f>MAX(0,J16-SUM(I19,I23:I24,I28:I32))</f>
        <v>351.54999999999995</v>
      </c>
      <c r="K33" s="37"/>
      <c r="L33" s="28" t="s">
        <v>93</v>
      </c>
      <c r="M33" s="35" t="str">
        <f t="shared" si="1"/>
        <v>19.</v>
      </c>
      <c r="N33" s="28" t="s">
        <v>66</v>
      </c>
      <c r="O33" s="28"/>
      <c r="P33" s="28"/>
      <c r="Q33" s="28"/>
      <c r="R33" s="28"/>
      <c r="S33" s="28"/>
      <c r="T33" s="28"/>
      <c r="U33" s="28"/>
      <c r="V33" s="28"/>
      <c r="W33" s="28"/>
      <c r="X33" s="28"/>
      <c r="Y33" s="28"/>
      <c r="Z33" s="28"/>
      <c r="AA33" s="28"/>
      <c r="AB33" s="28"/>
      <c r="AC33" s="28"/>
      <c r="AD33" s="28"/>
      <c r="AE33" s="28"/>
      <c r="AF33" s="28"/>
      <c r="AG33" s="28"/>
      <c r="AH33" s="28"/>
      <c r="AI33" s="28"/>
      <c r="AJ33" s="28"/>
      <c r="AK33" s="28"/>
      <c r="AL33" s="28"/>
    </row>
    <row r="34" spans="2:38" x14ac:dyDescent="0.2">
      <c r="B34" s="10" t="s">
        <v>7</v>
      </c>
      <c r="C34" s="62" t="s">
        <v>23</v>
      </c>
      <c r="D34" s="62"/>
      <c r="E34" s="62"/>
      <c r="F34" s="62"/>
      <c r="G34" s="62"/>
      <c r="H34" s="63"/>
      <c r="I34" s="38">
        <v>0</v>
      </c>
      <c r="J34" s="39">
        <f>+I34</f>
        <v>0</v>
      </c>
      <c r="K34" s="2"/>
      <c r="L34" s="28"/>
      <c r="M34" s="35" t="str">
        <f t="shared" si="1"/>
        <v>20.</v>
      </c>
      <c r="N34" s="28" t="s">
        <v>67</v>
      </c>
      <c r="O34" s="28"/>
      <c r="P34" s="28"/>
      <c r="Q34" s="28"/>
      <c r="R34" s="28"/>
      <c r="S34" s="28"/>
      <c r="T34" s="28"/>
      <c r="U34" s="28"/>
      <c r="V34" s="28"/>
      <c r="W34" s="28"/>
      <c r="X34" s="28"/>
      <c r="Y34" s="28"/>
      <c r="Z34" s="28"/>
      <c r="AA34" s="28"/>
      <c r="AB34" s="28"/>
      <c r="AC34" s="28"/>
      <c r="AD34" s="28"/>
      <c r="AE34" s="28"/>
      <c r="AF34" s="28"/>
      <c r="AG34" s="28"/>
      <c r="AH34" s="28"/>
      <c r="AI34" s="28"/>
      <c r="AJ34" s="28"/>
      <c r="AK34" s="28"/>
      <c r="AL34" s="28"/>
    </row>
    <row r="35" spans="2:38" x14ac:dyDescent="0.2">
      <c r="L35" s="28"/>
      <c r="M35" s="28"/>
      <c r="N35" s="28"/>
      <c r="O35" s="29"/>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2:38" x14ac:dyDescent="0.2">
      <c r="B36" s="59" t="str">
        <f>+B1</f>
        <v>... A.Ş</v>
      </c>
      <c r="C36" s="59"/>
      <c r="D36" s="59"/>
      <c r="E36" s="59"/>
      <c r="F36" s="59"/>
      <c r="G36" s="59"/>
      <c r="H36" s="59"/>
      <c r="I36" s="59"/>
      <c r="J36" s="59"/>
      <c r="L36" s="28"/>
      <c r="M36" s="28"/>
      <c r="N36" s="28"/>
      <c r="O36" s="29"/>
      <c r="P36" s="28"/>
      <c r="Q36" s="28"/>
      <c r="R36" s="28"/>
      <c r="S36" s="33"/>
      <c r="T36" s="33"/>
      <c r="U36" s="33"/>
      <c r="V36" s="33"/>
      <c r="W36" s="28"/>
      <c r="X36" s="28"/>
      <c r="Y36" s="28"/>
      <c r="Z36" s="28"/>
      <c r="AA36" s="28"/>
      <c r="AB36" s="28"/>
      <c r="AC36" s="28"/>
      <c r="AD36" s="28"/>
      <c r="AE36" s="28"/>
      <c r="AF36" s="28"/>
      <c r="AG36" s="28"/>
      <c r="AH36" s="28"/>
      <c r="AI36" s="28"/>
      <c r="AJ36" s="28"/>
      <c r="AK36" s="28"/>
      <c r="AL36" s="28"/>
    </row>
    <row r="37" spans="2:38" x14ac:dyDescent="0.2">
      <c r="B37" s="59" t="s">
        <v>47</v>
      </c>
      <c r="C37" s="59"/>
      <c r="D37" s="59"/>
      <c r="E37" s="59"/>
      <c r="F37" s="59"/>
      <c r="G37" s="59"/>
      <c r="H37" s="59"/>
      <c r="I37" s="59"/>
      <c r="J37" s="59"/>
      <c r="L37" s="34"/>
      <c r="M37" s="28"/>
      <c r="N37" s="28"/>
      <c r="O37" s="29"/>
      <c r="P37" s="28"/>
      <c r="Q37" s="28"/>
      <c r="R37" s="28"/>
      <c r="S37" s="33"/>
      <c r="T37" s="33"/>
      <c r="U37" s="33"/>
      <c r="V37" s="33"/>
      <c r="W37" s="28"/>
      <c r="X37" s="28"/>
      <c r="Y37" s="28"/>
      <c r="Z37" s="28"/>
      <c r="AA37" s="28"/>
      <c r="AB37" s="28"/>
      <c r="AC37" s="28"/>
      <c r="AD37" s="28"/>
      <c r="AE37" s="28"/>
      <c r="AF37" s="28"/>
      <c r="AG37" s="28"/>
      <c r="AH37" s="28"/>
      <c r="AI37" s="28"/>
      <c r="AJ37" s="28"/>
      <c r="AK37" s="28"/>
      <c r="AL37" s="28"/>
    </row>
    <row r="38" spans="2:38" x14ac:dyDescent="0.2">
      <c r="M38" s="28"/>
      <c r="N38" s="28"/>
      <c r="O38" s="28"/>
      <c r="P38" s="33"/>
      <c r="Q38" s="33"/>
      <c r="R38" s="33"/>
      <c r="S38" s="28"/>
      <c r="T38" s="28"/>
      <c r="U38" s="33"/>
      <c r="V38" s="33"/>
      <c r="W38" s="28"/>
      <c r="X38" s="28"/>
      <c r="Y38" s="28"/>
      <c r="Z38" s="28"/>
      <c r="AA38" s="28"/>
      <c r="AB38" s="28"/>
      <c r="AC38" s="28"/>
      <c r="AD38" s="28"/>
      <c r="AE38" s="28"/>
      <c r="AF38" s="28"/>
      <c r="AG38" s="28"/>
      <c r="AH38" s="28"/>
      <c r="AI38" s="28"/>
      <c r="AJ38" s="28"/>
      <c r="AK38" s="28"/>
      <c r="AL38" s="28"/>
    </row>
    <row r="39" spans="2:38" ht="76.5" customHeight="1" x14ac:dyDescent="0.2">
      <c r="B39" s="74"/>
      <c r="C39" s="74" t="s">
        <v>36</v>
      </c>
      <c r="D39" s="76" t="s">
        <v>37</v>
      </c>
      <c r="E39" s="77"/>
      <c r="F39" s="78" t="s">
        <v>38</v>
      </c>
      <c r="G39" s="78"/>
      <c r="H39" s="78"/>
      <c r="I39" s="76" t="s">
        <v>39</v>
      </c>
      <c r="J39" s="77"/>
      <c r="M39" s="14" t="s">
        <v>68</v>
      </c>
      <c r="N39" s="13"/>
      <c r="O39" s="15"/>
      <c r="S39" s="12"/>
      <c r="T39" s="12"/>
      <c r="U39" s="12"/>
      <c r="V39" s="12"/>
    </row>
    <row r="40" spans="2:38" x14ac:dyDescent="0.2">
      <c r="B40" s="79"/>
      <c r="C40" s="75"/>
      <c r="D40" s="16" t="s">
        <v>40</v>
      </c>
      <c r="E40" s="16" t="s">
        <v>41</v>
      </c>
      <c r="F40" s="80" t="s">
        <v>42</v>
      </c>
      <c r="G40" s="80"/>
      <c r="H40" s="80"/>
      <c r="I40" s="16" t="s">
        <v>43</v>
      </c>
      <c r="J40" s="16" t="s">
        <v>42</v>
      </c>
      <c r="M40" s="17" t="s">
        <v>36</v>
      </c>
      <c r="N40" s="18" t="s">
        <v>69</v>
      </c>
      <c r="O40" s="19" t="s">
        <v>70</v>
      </c>
      <c r="S40" s="12"/>
      <c r="T40" s="12"/>
      <c r="U40" s="12"/>
      <c r="V40" s="12"/>
    </row>
    <row r="41" spans="2:38" x14ac:dyDescent="0.2">
      <c r="B41" s="56" t="s">
        <v>35</v>
      </c>
      <c r="C41" s="20" t="s">
        <v>33</v>
      </c>
      <c r="D41" s="38">
        <f>((I20+I29)*O41+I23)*0.85</f>
        <v>115.175</v>
      </c>
      <c r="E41" s="53">
        <f>+I21*O41</f>
        <v>0</v>
      </c>
      <c r="F41" s="73">
        <f>(D41+E41)/$I$16</f>
        <v>5.75875E-2</v>
      </c>
      <c r="G41" s="73"/>
      <c r="H41" s="73"/>
      <c r="I41" s="21">
        <f>+D41/N41</f>
        <v>0.23035</v>
      </c>
      <c r="J41" s="22">
        <f>+I41</f>
        <v>0.23035</v>
      </c>
      <c r="M41" s="1" t="s">
        <v>33</v>
      </c>
      <c r="N41" s="54">
        <v>500</v>
      </c>
      <c r="O41" s="23">
        <f>+N41/$N$43</f>
        <v>0.1</v>
      </c>
      <c r="S41" s="12"/>
      <c r="T41" s="12"/>
      <c r="U41" s="12"/>
      <c r="V41" s="12"/>
    </row>
    <row r="42" spans="2:38" x14ac:dyDescent="0.2">
      <c r="B42" s="57"/>
      <c r="C42" s="20" t="s">
        <v>34</v>
      </c>
      <c r="D42" s="38">
        <f>(I20+I29)*O42*0.85</f>
        <v>428.4</v>
      </c>
      <c r="E42" s="38">
        <f>+I21*O42</f>
        <v>0</v>
      </c>
      <c r="F42" s="73">
        <f t="shared" ref="F42:F43" si="2">(D42+E42)/$I$16</f>
        <v>0.2142</v>
      </c>
      <c r="G42" s="73"/>
      <c r="H42" s="73"/>
      <c r="I42" s="21">
        <f>+D42/N42</f>
        <v>9.5199999999999993E-2</v>
      </c>
      <c r="J42" s="22">
        <f t="shared" ref="J42:J43" si="3">+I42</f>
        <v>9.5199999999999993E-2</v>
      </c>
      <c r="M42" s="1" t="s">
        <v>34</v>
      </c>
      <c r="N42" s="54">
        <v>4500</v>
      </c>
      <c r="O42" s="23">
        <f>+N42/$N$43</f>
        <v>0.9</v>
      </c>
      <c r="S42" s="12"/>
      <c r="T42" s="12"/>
      <c r="U42" s="12"/>
      <c r="V42" s="12"/>
    </row>
    <row r="43" spans="2:38" x14ac:dyDescent="0.2">
      <c r="B43" s="58"/>
      <c r="C43" s="24" t="s">
        <v>44</v>
      </c>
      <c r="D43" s="39">
        <f>+D41+D42</f>
        <v>543.57499999999993</v>
      </c>
      <c r="E43" s="39">
        <f>+E41+E42</f>
        <v>0</v>
      </c>
      <c r="F43" s="73">
        <f t="shared" si="2"/>
        <v>0.27178749999999996</v>
      </c>
      <c r="G43" s="73"/>
      <c r="H43" s="73"/>
      <c r="I43" s="21">
        <f>+D43/N43</f>
        <v>0.10871499999999999</v>
      </c>
      <c r="J43" s="22">
        <f t="shared" si="3"/>
        <v>0.10871499999999999</v>
      </c>
      <c r="M43" s="25" t="s">
        <v>44</v>
      </c>
      <c r="N43" s="55">
        <f>+N41+N42</f>
        <v>5000</v>
      </c>
      <c r="O43" s="26">
        <f>+N43/$N$43</f>
        <v>1</v>
      </c>
      <c r="S43" s="12"/>
      <c r="T43" s="12"/>
      <c r="U43" s="12"/>
      <c r="V43" s="12"/>
    </row>
    <row r="44" spans="2:38" x14ac:dyDescent="0.2">
      <c r="O44" s="1"/>
      <c r="S44" s="12"/>
      <c r="T44" s="12"/>
      <c r="U44" s="12"/>
      <c r="V44" s="12"/>
    </row>
    <row r="45" spans="2:38" x14ac:dyDescent="0.2">
      <c r="S45" s="12"/>
      <c r="T45" s="12"/>
      <c r="U45" s="12"/>
      <c r="V45" s="12"/>
    </row>
    <row r="46" spans="2:38" x14ac:dyDescent="0.2">
      <c r="E46" s="51"/>
      <c r="J46" s="52"/>
      <c r="S46" s="12"/>
      <c r="T46" s="12"/>
      <c r="U46" s="12"/>
      <c r="V46" s="12"/>
    </row>
    <row r="47" spans="2:38" x14ac:dyDescent="0.2">
      <c r="E47" s="52"/>
      <c r="I47" s="51"/>
      <c r="J47" s="52"/>
      <c r="S47" s="12"/>
      <c r="T47" s="12"/>
    </row>
    <row r="48" spans="2:38" x14ac:dyDescent="0.2">
      <c r="E48" s="51"/>
      <c r="I48" s="51"/>
      <c r="J48" s="51"/>
    </row>
  </sheetData>
  <sheetProtection formatColumns="0" formatRows="0" insertColumns="0" insertRows="0" insertHyperlinks="0" deleteColumns="0" deleteRows="0"/>
  <mergeCells count="41">
    <mergeCell ref="C26:H26"/>
    <mergeCell ref="C27:H27"/>
    <mergeCell ref="C28:H28"/>
    <mergeCell ref="C29:H29"/>
    <mergeCell ref="C30:H30"/>
    <mergeCell ref="C31:H31"/>
    <mergeCell ref="C32:H32"/>
    <mergeCell ref="C33:H33"/>
    <mergeCell ref="C34:H34"/>
    <mergeCell ref="F39:H39"/>
    <mergeCell ref="B36:J36"/>
    <mergeCell ref="B37:J37"/>
    <mergeCell ref="I39:J39"/>
    <mergeCell ref="B39:B40"/>
    <mergeCell ref="F40:H40"/>
    <mergeCell ref="F41:H41"/>
    <mergeCell ref="F42:H42"/>
    <mergeCell ref="F43:H43"/>
    <mergeCell ref="C39:C40"/>
    <mergeCell ref="D39:E39"/>
    <mergeCell ref="C17:H17"/>
    <mergeCell ref="C18:H18"/>
    <mergeCell ref="C19:H19"/>
    <mergeCell ref="C20:H20"/>
    <mergeCell ref="C21:H21"/>
    <mergeCell ref="B41:B43"/>
    <mergeCell ref="B1:J1"/>
    <mergeCell ref="B2:J2"/>
    <mergeCell ref="C4:H4"/>
    <mergeCell ref="C5:I5"/>
    <mergeCell ref="C11:H11"/>
    <mergeCell ref="C12:H12"/>
    <mergeCell ref="C13:H13"/>
    <mergeCell ref="C14:H14"/>
    <mergeCell ref="C15:H15"/>
    <mergeCell ref="C16:H16"/>
    <mergeCell ref="C22:H22"/>
    <mergeCell ref="C23:H23"/>
    <mergeCell ref="C24:H24"/>
    <mergeCell ref="C25:H25"/>
    <mergeCell ref="B7:J8"/>
  </mergeCells>
  <conditionalFormatting sqref="J33">
    <cfRule type="cellIs" dxfId="1" priority="2" operator="lessThan">
      <formula>0</formula>
    </cfRule>
  </conditionalFormatting>
  <conditionalFormatting sqref="I33">
    <cfRule type="cellIs" dxfId="0" priority="1" operator="lessThan">
      <formula>0</formula>
    </cfRule>
  </conditionalFormatting>
  <pageMargins left="0.7" right="0.7" top="0.75" bottom="0.75" header="0.3" footer="0.3"/>
  <pageSetup paperSize="9"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dc:creator>
  <cp:lastModifiedBy>MP</cp:lastModifiedBy>
  <cp:lastPrinted>2017-07-07T21:41:38Z</cp:lastPrinted>
  <dcterms:created xsi:type="dcterms:W3CDTF">2014-04-29T13:50:41Z</dcterms:created>
  <dcterms:modified xsi:type="dcterms:W3CDTF">2019-04-09T20:23:59Z</dcterms:modified>
</cp:coreProperties>
</file>